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_202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5" i="1" l="1"/>
  <c r="AH168" i="1"/>
  <c r="C168" i="1"/>
  <c r="B168" i="1"/>
  <c r="AJ167" i="1"/>
  <c r="AJ166" i="1"/>
  <c r="AJ165" i="1"/>
  <c r="C165" i="1"/>
  <c r="B165" i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AS160" i="1"/>
  <c r="AR160" i="1"/>
  <c r="AQ160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S136" i="1"/>
  <c r="AS135" i="1" s="1"/>
  <c r="AS81" i="1" s="1"/>
  <c r="AS21" i="1" s="1"/>
  <c r="AS19" i="1" s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<sst xmlns="http://schemas.openxmlformats.org/spreadsheetml/2006/main" count="492" uniqueCount="193">
  <si>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</si>
  <si>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</si>
  <si>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</si>
  <si>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</si>
  <si>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</si>
  <si>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</si>
  <si>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2026г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</si>
  <si>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</si>
  <si>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</si>
  <si>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</si>
  <si>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</si>
  <si>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</si>
  <si>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</si>
  <si>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</si>
  <si>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</si>
  <si>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</si>
  <si>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</si>
  <si>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</si>
  <si>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</si>
  <si>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</si>
  <si>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 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</si>
  <si>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</si>
  <si>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</si>
  <si>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</si>
  <si>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</si>
  <si>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</si>
  <si>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</si>
  <si>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</si>
  <si>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</si>
  <si>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</si>
  <si>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</si>
  <si>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</si>
  <si>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</si>
  <si>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</si>
  <si>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План</t>
  </si>
  <si>
    <t xml:space="preserve">План </t>
  </si>
  <si>
    <t>Предложение по корректировке утвержденного плана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</si>
  <si>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</si>
  <si>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</si>
  <si>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</si>
  <si>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</si>
  <si>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</si>
  <si>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</si>
  <si>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</si>
  <si>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</si>
  <si>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</si>
  <si>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</si>
  <si>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</si>
  <si>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</si>
  <si>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</si>
  <si>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</si>
  <si>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</si>
  <si>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</si>
  <si>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</si>
  <si>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</si>
  <si>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</si>
  <si>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</si>
  <si>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</si>
  <si>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</si>
  <si>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</si>
  <si>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</si>
  <si>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</si>
  <si>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</si>
  <si>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</si>
  <si>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</si>
  <si>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</si>
  <si>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</si>
  <si>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</si>
  <si>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</si>
  <si>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</si>
  <si>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</si>
  <si>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</si>
  <si>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</si>
  <si>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</si>
  <si>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</si>
  <si>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</si>
  <si>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</si>
  <si>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</si>
  <si>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</si>
  <si>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</si>
  <si>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</si>
  <si>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</si>
  <si>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</si>
  <si>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</si>
  <si>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</si>
  <si>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</si>
  <si>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</si>
  <si>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</si>
  <si>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</si>
  <si>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</si>
  <si>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</si>
  <si>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</si>
  <si>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</si>
  <si>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</si>
  <si>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</si>
  <si>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</si>
  <si>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</si>
  <si>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</si>
  <si>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</si>
  <si>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</si>
  <si>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</si>
  <si>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</si>
  <si>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</si>
  <si>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</si>
  <si>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</si>
  <si>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</si>
  <si>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</si>
  <si>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</si>
  <si>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</si>
  <si>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</si>
  <si>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</si>
  <si>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</si>
  <si>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</si>
  <si>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</si>
  <si>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</si>
  <si>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</si>
  <si>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</si>
  <si>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</si>
  <si>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</si>
  <si>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</si>
  <si>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</si>
  <si>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</si>
  <si>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</si>
  <si>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</si>
  <si>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</si>
  <si>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</si>
  <si>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</si>
  <si>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</si>
  <si>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</si>
  <si>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</si>
  <si>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</si>
  <si>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</si>
  <si>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</si>
  <si>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</si>
  <si>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</si>
  <si>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ВЛ-0,4кВ ф.3, ф.6 от КТП №5, протяженновстью 1,075км в р.п.Ишеевка, Ульяновского района, Ульяновской области</t>
  </si>
  <si>
    <t>Q/УСК/73/Р13</t>
  </si>
  <si>
    <t>Реконструкция ВЛ-0,4кВ ф.10, ф.13 от ЗТП №19, протяженностью 1,160км в р.п.Ишеевка, Ульяновского района, Ульяновской области</t>
  </si>
  <si>
    <t>Q/УСК/73/Р14</t>
  </si>
  <si>
    <t>Реконструкция ВЛ-0,4кВ ф.1, ф.2 от КТП №10, протяженностью 2,720км в р.п.Ишеевка, Ульяновского района, Ульяновской области</t>
  </si>
  <si>
    <t>Q/УСК/73/Р15</t>
  </si>
  <si>
    <t>Реконструкция ВЛ-0,4кВ ф.1, от КТП №31, протяженностью 0,680км в р.п.Ишеевка, Ульяновского района, Ульяновской области</t>
  </si>
  <si>
    <t>Q/УСК/73/Р16</t>
  </si>
  <si>
    <t>Реконструкция ВЛ-0,4кВ ф.3, от КТП №8, протяженностью 0,840км в р.п.Ишеевка, Ульяновского района, Ульяновской области</t>
  </si>
  <si>
    <t>Q/УСК/73/Р17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</si>
  <si>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</si>
  <si>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</si>
  <si>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</si>
  <si>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</si>
  <si>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</si>
  <si>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</si>
  <si>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</si>
  <si>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</si>
  <si>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</si>
  <si>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</si>
  <si>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</si>
  <si>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</si>
  <si>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</si>
  <si>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</si>
  <si>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</si>
  <si>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</si>
  <si>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</si>
  <si>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</si>
  <si>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</si>
  <si>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</si>
  <si>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</si>
  <si>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</si>
  <si>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</si>
  <si>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</si>
  <si>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</si>
  <si>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</si>
  <si>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</si>
  <si>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</si>
  <si>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</si>
  <si>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</si>
  <si>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</si>
  <si>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</si>
  <si>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</si>
  <si>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</si>
  <si>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</si>
  <si>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</si>
  <si>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</si>
  <si>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</si>
  <si>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БКМ на базе седельного тягача КАМАЗ-53504 с БКУ HTMI-086A</t>
  </si>
  <si>
    <t>Q/УСК/73/П17</t>
  </si>
  <si>
    <t>Двухосный бортовой полуприцеп НЕФАЗ 9334-10 для КАМАЗ-53504</t>
  </si>
  <si>
    <t>Q/УСК/73/П18</t>
  </si>
  <si>
    <t>Заместитель генерального директора по логистике и транспорту</t>
  </si>
  <si>
    <t>К.Н. Свешников</t>
  </si>
  <si>
    <t>Главный инженер</t>
  </si>
  <si>
    <t>Г.В. Великанов</t>
  </si>
  <si>
    <t>И.Г. Самойлов</t>
  </si>
  <si>
    <t xml:space="preserve">                                                                 Утвержденные плановые значения показателей приведены в соответствии 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</si>
</sst>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6" fillId="3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0">
          <cell r="B170" t="str">
            <v>Сервер с операционной системой</v>
          </cell>
          <cell r="C170" t="str">
            <v>М/УСК/73/П19</v>
          </cell>
        </row>
        <row r="177">
          <cell r="B177" t="str">
            <v>Начальник  УТЭ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5"/>
  <sheetViews>
    <sheetView tabSelected="1" workbookViewId="0">
      <selection activeCell="A9" sqref="A9:AS9"/>
    </sheetView>
  </sheetViews>
  <sheetFormatPr defaultColWidth="10" defaultRowHeight="15.6" outlineLevelRow="1" x14ac:dyDescent="0.3"/>
  <cols>
    <col min="1" max="1" width="10.77734375" style="1" customWidth="1"/>
    <col min="2" max="2" width="73.109375" style="1" customWidth="1"/>
    <col min="3" max="3" width="16.21875" style="2" customWidth="1"/>
    <col min="4" max="4" width="24.44140625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16.44140625" style="1" customWidth="1"/>
    <col min="11" max="11" width="11.2187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0.21875" style="1" customWidth="1"/>
    <col min="17" max="17" width="14.77734375" style="1" hidden="1" customWidth="1"/>
    <col min="18" max="18" width="19.1093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2.88671875" style="1" customWidth="1"/>
    <col min="23" max="23" width="7" style="1" hidden="1" customWidth="1"/>
    <col min="24" max="24" width="23" style="1" customWidth="1"/>
    <col min="25" max="25" width="9" style="1" hidden="1" customWidth="1"/>
    <col min="26" max="26" width="18.33203125" style="1" hidden="1" customWidth="1"/>
    <col min="27" max="27" width="7.44140625" style="1" hidden="1" customWidth="1"/>
    <col min="28" max="28" width="26.109375" style="1" customWidth="1"/>
    <col min="29" max="29" width="13.109375" style="1" hidden="1" customWidth="1"/>
    <col min="30" max="33" width="11" style="1" hidden="1" customWidth="1"/>
    <col min="34" max="34" width="26.21875" style="1" customWidth="1"/>
    <col min="35" max="35" width="10.77734375" style="1" hidden="1" customWidth="1"/>
    <col min="36" max="36" width="26.88671875" style="1" customWidth="1"/>
    <col min="37" max="39" width="9" style="1" hidden="1" customWidth="1"/>
    <col min="40" max="40" width="11.21875" style="1" hidden="1" customWidth="1"/>
    <col min="41" max="43" width="9" style="1" hidden="1" customWidth="1"/>
    <col min="44" max="44" width="32.109375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5"/>
      <c r="L2" s="65"/>
      <c r="M2" s="65"/>
      <c r="N2" s="65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58" ht="15.75" customHeight="1" x14ac:dyDescent="0.3"/>
    <row r="6" spans="1:58" ht="21.75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</row>
    <row r="7" spans="1:58" ht="15.75" customHeight="1" x14ac:dyDescent="0.25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</row>
    <row r="9" spans="1:58" ht="16.5" customHeight="1" x14ac:dyDescent="0.25">
      <c r="A9" s="64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192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7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0.8" customHeight="1" x14ac:dyDescent="0.3">
      <c r="A12" s="68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70" t="s">
        <v>9</v>
      </c>
      <c r="B14" s="70" t="s">
        <v>10</v>
      </c>
      <c r="C14" s="70" t="s">
        <v>11</v>
      </c>
      <c r="D14" s="70" t="s">
        <v>12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</row>
    <row r="15" spans="1:58" ht="106.2" customHeight="1" x14ac:dyDescent="0.25">
      <c r="A15" s="70"/>
      <c r="B15" s="70"/>
      <c r="C15" s="70"/>
      <c r="D15" s="71" t="s">
        <v>13</v>
      </c>
      <c r="E15" s="71"/>
      <c r="F15" s="71"/>
      <c r="G15" s="71"/>
      <c r="H15" s="71"/>
      <c r="I15" s="71"/>
      <c r="J15" s="71" t="s">
        <v>14</v>
      </c>
      <c r="K15" s="71"/>
      <c r="L15" s="71"/>
      <c r="M15" s="71"/>
      <c r="N15" s="71"/>
      <c r="O15" s="71"/>
      <c r="P15" s="71" t="s">
        <v>15</v>
      </c>
      <c r="Q15" s="71"/>
      <c r="R15" s="71"/>
      <c r="S15" s="71"/>
      <c r="T15" s="71"/>
      <c r="U15" s="71"/>
      <c r="V15" s="71" t="s">
        <v>16</v>
      </c>
      <c r="W15" s="71"/>
      <c r="X15" s="71"/>
      <c r="Y15" s="71"/>
      <c r="Z15" s="71"/>
      <c r="AA15" s="71"/>
      <c r="AB15" s="70" t="s">
        <v>17</v>
      </c>
      <c r="AC15" s="70"/>
      <c r="AD15" s="70"/>
      <c r="AE15" s="70"/>
      <c r="AF15" s="70"/>
      <c r="AG15" s="70"/>
      <c r="AH15" s="70" t="s">
        <v>18</v>
      </c>
      <c r="AI15" s="70"/>
      <c r="AJ15" s="70"/>
      <c r="AK15" s="70"/>
      <c r="AL15" s="70"/>
      <c r="AM15" s="70"/>
      <c r="AN15" s="70" t="s">
        <v>19</v>
      </c>
      <c r="AO15" s="70"/>
      <c r="AP15" s="70"/>
      <c r="AQ15" s="70"/>
      <c r="AR15" s="70"/>
      <c r="AS15" s="70"/>
    </row>
    <row r="16" spans="1:58" s="13" customFormat="1" ht="138" customHeight="1" x14ac:dyDescent="0.25">
      <c r="A16" s="70"/>
      <c r="B16" s="70"/>
      <c r="C16" s="70"/>
      <c r="D16" s="70" t="s">
        <v>20</v>
      </c>
      <c r="E16" s="70"/>
      <c r="F16" s="72" t="s">
        <v>21</v>
      </c>
      <c r="G16" s="72"/>
      <c r="H16" s="72" t="s">
        <v>22</v>
      </c>
      <c r="I16" s="72"/>
      <c r="J16" s="70" t="s">
        <v>23</v>
      </c>
      <c r="K16" s="70"/>
      <c r="L16" s="72" t="s">
        <v>21</v>
      </c>
      <c r="M16" s="72"/>
      <c r="N16" s="72" t="s">
        <v>22</v>
      </c>
      <c r="O16" s="72"/>
      <c r="P16" s="70" t="s">
        <v>24</v>
      </c>
      <c r="Q16" s="70"/>
      <c r="R16" s="70" t="s">
        <v>25</v>
      </c>
      <c r="S16" s="70"/>
      <c r="T16" s="70"/>
      <c r="U16" s="70"/>
      <c r="V16" s="70" t="s">
        <v>26</v>
      </c>
      <c r="W16" s="70"/>
      <c r="X16" s="70" t="s">
        <v>27</v>
      </c>
      <c r="Y16" s="70"/>
      <c r="Z16" s="70"/>
      <c r="AA16" s="70"/>
      <c r="AB16" s="70" t="s">
        <v>28</v>
      </c>
      <c r="AC16" s="70"/>
      <c r="AD16" s="72" t="s">
        <v>21</v>
      </c>
      <c r="AE16" s="72"/>
      <c r="AF16" s="72" t="s">
        <v>22</v>
      </c>
      <c r="AG16" s="72"/>
      <c r="AH16" s="70" t="s">
        <v>29</v>
      </c>
      <c r="AI16" s="70"/>
      <c r="AJ16" s="70" t="s">
        <v>30</v>
      </c>
      <c r="AK16" s="70"/>
      <c r="AL16" s="70" t="s">
        <v>22</v>
      </c>
      <c r="AM16" s="70"/>
      <c r="AN16" s="70" t="s">
        <v>22</v>
      </c>
      <c r="AO16" s="70"/>
      <c r="AP16" s="70" t="s">
        <v>21</v>
      </c>
      <c r="AQ16" s="70"/>
      <c r="AR16" s="70" t="s">
        <v>31</v>
      </c>
      <c r="AS16" s="70"/>
    </row>
    <row r="17" spans="1:45" ht="26.4" customHeight="1" x14ac:dyDescent="0.25">
      <c r="A17" s="70"/>
      <c r="B17" s="70"/>
      <c r="C17" s="70"/>
      <c r="D17" s="14" t="s">
        <v>32</v>
      </c>
      <c r="E17" s="14" t="s">
        <v>33</v>
      </c>
      <c r="F17" s="14" t="s">
        <v>34</v>
      </c>
      <c r="G17" s="14" t="s">
        <v>33</v>
      </c>
      <c r="H17" s="14" t="s">
        <v>34</v>
      </c>
      <c r="I17" s="14" t="s">
        <v>33</v>
      </c>
      <c r="J17" s="14" t="s">
        <v>32</v>
      </c>
      <c r="K17" s="14" t="s">
        <v>33</v>
      </c>
      <c r="L17" s="14" t="s">
        <v>35</v>
      </c>
      <c r="M17" s="14" t="s">
        <v>33</v>
      </c>
      <c r="N17" s="14" t="s">
        <v>35</v>
      </c>
      <c r="O17" s="14" t="s">
        <v>33</v>
      </c>
      <c r="P17" s="14" t="s">
        <v>32</v>
      </c>
      <c r="Q17" s="14" t="s">
        <v>36</v>
      </c>
      <c r="R17" s="14" t="s">
        <v>32</v>
      </c>
      <c r="S17" s="14" t="s">
        <v>33</v>
      </c>
      <c r="T17" s="14" t="s">
        <v>37</v>
      </c>
      <c r="U17" s="14" t="s">
        <v>33</v>
      </c>
      <c r="V17" s="14" t="s">
        <v>32</v>
      </c>
      <c r="W17" s="14" t="s">
        <v>33</v>
      </c>
      <c r="X17" s="14" t="s">
        <v>32</v>
      </c>
      <c r="Y17" s="14" t="s">
        <v>33</v>
      </c>
      <c r="Z17" s="14" t="s">
        <v>34</v>
      </c>
      <c r="AA17" s="14" t="s">
        <v>33</v>
      </c>
      <c r="AB17" s="14" t="s">
        <v>32</v>
      </c>
      <c r="AC17" s="14" t="s">
        <v>36</v>
      </c>
      <c r="AD17" s="14" t="s">
        <v>37</v>
      </c>
      <c r="AE17" s="14" t="s">
        <v>33</v>
      </c>
      <c r="AF17" s="14" t="s">
        <v>37</v>
      </c>
      <c r="AG17" s="14" t="s">
        <v>33</v>
      </c>
      <c r="AH17" s="14" t="s">
        <v>32</v>
      </c>
      <c r="AI17" s="14" t="s">
        <v>36</v>
      </c>
      <c r="AJ17" s="14" t="s">
        <v>32</v>
      </c>
      <c r="AK17" s="14" t="s">
        <v>33</v>
      </c>
      <c r="AL17" s="14" t="s">
        <v>34</v>
      </c>
      <c r="AM17" s="14" t="s">
        <v>33</v>
      </c>
      <c r="AN17" s="14" t="s">
        <v>37</v>
      </c>
      <c r="AO17" s="14" t="s">
        <v>33</v>
      </c>
      <c r="AP17" s="14" t="s">
        <v>37</v>
      </c>
      <c r="AQ17" s="14" t="s">
        <v>33</v>
      </c>
      <c r="AR17" s="14" t="s">
        <v>32</v>
      </c>
      <c r="AS17" s="15" t="s">
        <v>33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38</v>
      </c>
      <c r="E18" s="18" t="s">
        <v>39</v>
      </c>
      <c r="F18" s="18" t="s">
        <v>40</v>
      </c>
      <c r="G18" s="18" t="s">
        <v>41</v>
      </c>
      <c r="H18" s="18" t="s">
        <v>42</v>
      </c>
      <c r="I18" s="18" t="s">
        <v>42</v>
      </c>
      <c r="J18" s="18" t="s">
        <v>43</v>
      </c>
      <c r="K18" s="18" t="s">
        <v>44</v>
      </c>
      <c r="L18" s="18" t="s">
        <v>45</v>
      </c>
      <c r="M18" s="18" t="s">
        <v>46</v>
      </c>
      <c r="N18" s="18" t="s">
        <v>47</v>
      </c>
      <c r="O18" s="18" t="s">
        <v>47</v>
      </c>
      <c r="P18" s="18" t="s">
        <v>48</v>
      </c>
      <c r="Q18" s="18" t="s">
        <v>49</v>
      </c>
      <c r="R18" s="18" t="s">
        <v>50</v>
      </c>
      <c r="S18" s="18" t="s">
        <v>51</v>
      </c>
      <c r="T18" s="18" t="s">
        <v>52</v>
      </c>
      <c r="U18" s="18" t="s">
        <v>52</v>
      </c>
      <c r="V18" s="18" t="s">
        <v>53</v>
      </c>
      <c r="W18" s="18" t="s">
        <v>54</v>
      </c>
      <c r="X18" s="18" t="s">
        <v>55</v>
      </c>
      <c r="Y18" s="18" t="s">
        <v>56</v>
      </c>
      <c r="Z18" s="18" t="s">
        <v>57</v>
      </c>
      <c r="AA18" s="18" t="s">
        <v>57</v>
      </c>
      <c r="AB18" s="18" t="s">
        <v>58</v>
      </c>
      <c r="AC18" s="18" t="s">
        <v>59</v>
      </c>
      <c r="AD18" s="18" t="s">
        <v>60</v>
      </c>
      <c r="AE18" s="18" t="s">
        <v>61</v>
      </c>
      <c r="AF18" s="18" t="s">
        <v>62</v>
      </c>
      <c r="AG18" s="18" t="s">
        <v>62</v>
      </c>
      <c r="AH18" s="18" t="s">
        <v>63</v>
      </c>
      <c r="AI18" s="18" t="s">
        <v>64</v>
      </c>
      <c r="AJ18" s="18" t="s">
        <v>65</v>
      </c>
      <c r="AK18" s="18" t="s">
        <v>66</v>
      </c>
      <c r="AL18" s="18" t="s">
        <v>67</v>
      </c>
      <c r="AM18" s="18" t="s">
        <v>67</v>
      </c>
      <c r="AN18" s="18" t="s">
        <v>68</v>
      </c>
      <c r="AO18" s="18" t="s">
        <v>69</v>
      </c>
      <c r="AP18" s="18" t="s">
        <v>70</v>
      </c>
      <c r="AQ18" s="18" t="s">
        <v>71</v>
      </c>
      <c r="AR18" s="18" t="s">
        <v>72</v>
      </c>
      <c r="AS18" s="18" t="s">
        <v>73</v>
      </c>
    </row>
    <row r="19" spans="1:45" s="23" customFormat="1" ht="22.8" customHeight="1" x14ac:dyDescent="0.3">
      <c r="A19" s="19" t="s">
        <v>74</v>
      </c>
      <c r="B19" s="20" t="s">
        <v>75</v>
      </c>
      <c r="C19" s="21" t="s">
        <v>76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6.4749999999999996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99.444999999999993</v>
      </c>
      <c r="AC19" s="22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2.9249999999999998</v>
      </c>
      <c r="AI19" s="21">
        <f t="shared" si="0"/>
        <v>0</v>
      </c>
      <c r="AJ19" s="22">
        <f t="shared" si="0"/>
        <v>20.429071666666665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77</v>
      </c>
      <c r="B20" s="25" t="s">
        <v>78</v>
      </c>
      <c r="C20" s="16" t="s">
        <v>76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x14ac:dyDescent="0.25">
      <c r="A21" s="24" t="s">
        <v>79</v>
      </c>
      <c r="B21" s="25" t="s">
        <v>80</v>
      </c>
      <c r="C21" s="16" t="s">
        <v>76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6.4749999999999996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99.444999999999993</v>
      </c>
      <c r="AC21" s="2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81</v>
      </c>
      <c r="B22" s="27" t="s">
        <v>82</v>
      </c>
      <c r="C22" s="16" t="s">
        <v>76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83</v>
      </c>
      <c r="B23" s="25" t="s">
        <v>84</v>
      </c>
      <c r="C23" s="16" t="s">
        <v>76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85</v>
      </c>
      <c r="B24" s="25" t="s">
        <v>86</v>
      </c>
      <c r="C24" s="16" t="s">
        <v>76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87</v>
      </c>
      <c r="B25" s="25" t="s">
        <v>88</v>
      </c>
      <c r="C25" s="16" t="s">
        <v>76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2.9249999999999998</v>
      </c>
      <c r="AI25" s="16">
        <f t="shared" si="6"/>
        <v>0</v>
      </c>
      <c r="AJ25" s="26">
        <f t="shared" si="6"/>
        <v>20.429071666666665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89</v>
      </c>
      <c r="B27" s="25" t="s">
        <v>90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7" t="s">
        <v>91</v>
      </c>
      <c r="B28" s="58" t="s">
        <v>92</v>
      </c>
      <c r="C28" s="59" t="s">
        <v>76</v>
      </c>
      <c r="D28" s="59">
        <f>D29+D36+D45+D72</f>
        <v>0</v>
      </c>
      <c r="E28" s="59">
        <f t="shared" ref="E28:AN28" si="7">E29+E36+E45+E72</f>
        <v>0</v>
      </c>
      <c r="F28" s="59">
        <f t="shared" si="7"/>
        <v>0</v>
      </c>
      <c r="G28" s="59">
        <f t="shared" si="7"/>
        <v>0</v>
      </c>
      <c r="H28" s="59">
        <f t="shared" si="7"/>
        <v>0</v>
      </c>
      <c r="I28" s="59">
        <f t="shared" si="7"/>
        <v>0</v>
      </c>
      <c r="J28" s="59">
        <f t="shared" si="7"/>
        <v>0</v>
      </c>
      <c r="K28" s="59">
        <f t="shared" si="7"/>
        <v>0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0</v>
      </c>
      <c r="Q28" s="59">
        <f t="shared" si="7"/>
        <v>0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59">
        <f t="shared" si="7"/>
        <v>0</v>
      </c>
      <c r="X28" s="59">
        <f t="shared" si="7"/>
        <v>0</v>
      </c>
      <c r="Y28" s="59">
        <f t="shared" si="7"/>
        <v>0</v>
      </c>
      <c r="Z28" s="59">
        <f t="shared" si="7"/>
        <v>0</v>
      </c>
      <c r="AA28" s="59">
        <f t="shared" si="7"/>
        <v>0</v>
      </c>
      <c r="AB28" s="59">
        <f t="shared" si="7"/>
        <v>0</v>
      </c>
      <c r="AC28" s="59">
        <f t="shared" si="7"/>
        <v>0</v>
      </c>
      <c r="AD28" s="59">
        <f t="shared" si="7"/>
        <v>0</v>
      </c>
      <c r="AE28" s="59">
        <f t="shared" si="7"/>
        <v>0</v>
      </c>
      <c r="AF28" s="59">
        <f t="shared" si="7"/>
        <v>0</v>
      </c>
      <c r="AG28" s="59">
        <f t="shared" si="7"/>
        <v>0</v>
      </c>
      <c r="AH28" s="59">
        <f t="shared" si="7"/>
        <v>0</v>
      </c>
      <c r="AI28" s="59">
        <f t="shared" si="7"/>
        <v>0</v>
      </c>
      <c r="AJ28" s="59">
        <f t="shared" si="7"/>
        <v>0</v>
      </c>
      <c r="AK28" s="59">
        <f t="shared" si="7"/>
        <v>0</v>
      </c>
      <c r="AL28" s="59">
        <f t="shared" si="7"/>
        <v>0</v>
      </c>
      <c r="AM28" s="59">
        <f t="shared" si="7"/>
        <v>0</v>
      </c>
      <c r="AN28" s="59">
        <f t="shared" si="7"/>
        <v>0</v>
      </c>
      <c r="AO28" s="59">
        <f>AO29+AO36+AO45+AO72</f>
        <v>0</v>
      </c>
      <c r="AP28" s="59">
        <f>AP29+AP36+AP45+AP72</f>
        <v>0</v>
      </c>
      <c r="AQ28" s="59">
        <f>AQ29+AQ36+AQ45+AQ72</f>
        <v>0</v>
      </c>
      <c r="AR28" s="59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93</v>
      </c>
      <c r="B29" s="25" t="s">
        <v>94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95</v>
      </c>
      <c r="B30" s="25" t="s">
        <v>96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97</v>
      </c>
      <c r="B31" s="25" t="s">
        <v>98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99</v>
      </c>
      <c r="B32" s="25" t="s">
        <v>100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99</v>
      </c>
      <c r="B33" s="32" t="s">
        <v>101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99</v>
      </c>
      <c r="B34" s="32" t="s">
        <v>101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22</v>
      </c>
      <c r="B35" s="25" t="s">
        <v>22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102</v>
      </c>
      <c r="B36" s="25" t="s">
        <v>103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104</v>
      </c>
      <c r="B37" s="25" t="s">
        <v>105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104</v>
      </c>
      <c r="B38" s="32" t="s">
        <v>101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104</v>
      </c>
      <c r="B39" s="32" t="s">
        <v>101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22</v>
      </c>
      <c r="B40" s="25" t="s">
        <v>22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106</v>
      </c>
      <c r="B41" s="25" t="s">
        <v>107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106</v>
      </c>
      <c r="B42" s="32" t="s">
        <v>101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106</v>
      </c>
      <c r="B43" s="32" t="s">
        <v>101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22</v>
      </c>
      <c r="B44" s="25" t="s">
        <v>22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108</v>
      </c>
      <c r="B45" s="25" t="s">
        <v>109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110</v>
      </c>
      <c r="B46" s="25" t="s">
        <v>111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110</v>
      </c>
      <c r="B47" s="25" t="s">
        <v>112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110</v>
      </c>
      <c r="B48" s="32" t="s">
        <v>101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110</v>
      </c>
      <c r="B49" s="32" t="s">
        <v>101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22</v>
      </c>
      <c r="B50" s="25" t="s">
        <v>22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110</v>
      </c>
      <c r="B51" s="25" t="s">
        <v>113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110</v>
      </c>
      <c r="B52" s="32" t="s">
        <v>101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110</v>
      </c>
      <c r="B53" s="32" t="s">
        <v>101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22</v>
      </c>
      <c r="B54" s="25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110</v>
      </c>
      <c r="B55" s="25" t="s">
        <v>114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110</v>
      </c>
      <c r="B56" s="32" t="s">
        <v>101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110</v>
      </c>
      <c r="B57" s="32" t="s">
        <v>101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22</v>
      </c>
      <c r="B58" s="25" t="s">
        <v>22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115</v>
      </c>
      <c r="B59" s="25" t="s">
        <v>111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115</v>
      </c>
      <c r="B60" s="25" t="s">
        <v>112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115</v>
      </c>
      <c r="B61" s="32" t="s">
        <v>101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115</v>
      </c>
      <c r="B62" s="32" t="s">
        <v>101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22</v>
      </c>
      <c r="B63" s="25" t="s">
        <v>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115</v>
      </c>
      <c r="B64" s="25" t="s">
        <v>113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115</v>
      </c>
      <c r="B65" s="32" t="s">
        <v>101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115</v>
      </c>
      <c r="B66" s="32" t="s">
        <v>101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22</v>
      </c>
      <c r="B67" s="25" t="s">
        <v>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115</v>
      </c>
      <c r="B68" s="25" t="s">
        <v>116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115</v>
      </c>
      <c r="B69" s="32" t="s">
        <v>101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115</v>
      </c>
      <c r="B70" s="32" t="s">
        <v>101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22</v>
      </c>
      <c r="B71" s="25" t="s">
        <v>22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46.8" hidden="1" outlineLevel="1" x14ac:dyDescent="0.25">
      <c r="A72" s="24" t="s">
        <v>117</v>
      </c>
      <c r="B72" s="25" t="s">
        <v>118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119</v>
      </c>
      <c r="B73" s="25" t="s">
        <v>120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119</v>
      </c>
      <c r="B74" s="32" t="s">
        <v>101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119</v>
      </c>
      <c r="B75" s="32" t="s">
        <v>101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22</v>
      </c>
      <c r="B76" s="25" t="s">
        <v>22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46.8" hidden="1" outlineLevel="1" x14ac:dyDescent="0.25">
      <c r="A77" s="24" t="s">
        <v>121</v>
      </c>
      <c r="B77" s="25" t="s">
        <v>122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121</v>
      </c>
      <c r="B78" s="32" t="s">
        <v>101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121</v>
      </c>
      <c r="B79" s="32" t="s">
        <v>101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22</v>
      </c>
      <c r="B80" s="25" t="s">
        <v>22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7" t="s">
        <v>123</v>
      </c>
      <c r="B81" s="58" t="s">
        <v>124</v>
      </c>
      <c r="C81" s="59" t="s">
        <v>76</v>
      </c>
      <c r="D81" s="59">
        <f t="shared" ref="D81:AS81" si="8">D82+D91+D102+D135</f>
        <v>0</v>
      </c>
      <c r="E81" s="59">
        <f t="shared" si="8"/>
        <v>0</v>
      </c>
      <c r="F81" s="59">
        <f t="shared" si="8"/>
        <v>0</v>
      </c>
      <c r="G81" s="59">
        <f t="shared" si="8"/>
        <v>0</v>
      </c>
      <c r="H81" s="59">
        <f t="shared" si="8"/>
        <v>0</v>
      </c>
      <c r="I81" s="59">
        <f t="shared" si="8"/>
        <v>0</v>
      </c>
      <c r="J81" s="59">
        <f t="shared" si="8"/>
        <v>6.4749999999999996</v>
      </c>
      <c r="K81" s="59">
        <f t="shared" si="8"/>
        <v>0</v>
      </c>
      <c r="L81" s="59">
        <f t="shared" si="8"/>
        <v>0</v>
      </c>
      <c r="M81" s="59">
        <f t="shared" si="8"/>
        <v>0</v>
      </c>
      <c r="N81" s="59">
        <f t="shared" si="8"/>
        <v>0</v>
      </c>
      <c r="O81" s="59">
        <f t="shared" si="8"/>
        <v>0</v>
      </c>
      <c r="P81" s="59">
        <f t="shared" si="8"/>
        <v>0</v>
      </c>
      <c r="Q81" s="59">
        <f t="shared" si="8"/>
        <v>0</v>
      </c>
      <c r="R81" s="59">
        <f t="shared" si="8"/>
        <v>0</v>
      </c>
      <c r="S81" s="59">
        <f t="shared" si="8"/>
        <v>0</v>
      </c>
      <c r="T81" s="59">
        <f t="shared" si="8"/>
        <v>0</v>
      </c>
      <c r="U81" s="59">
        <f t="shared" si="8"/>
        <v>0</v>
      </c>
      <c r="V81" s="59">
        <f t="shared" si="8"/>
        <v>0</v>
      </c>
      <c r="W81" s="59">
        <f t="shared" si="8"/>
        <v>0</v>
      </c>
      <c r="X81" s="59">
        <f t="shared" si="8"/>
        <v>0</v>
      </c>
      <c r="Y81" s="59">
        <f t="shared" si="8"/>
        <v>0</v>
      </c>
      <c r="Z81" s="59">
        <f t="shared" si="8"/>
        <v>0</v>
      </c>
      <c r="AA81" s="59">
        <f t="shared" si="8"/>
        <v>0</v>
      </c>
      <c r="AB81" s="60">
        <f t="shared" si="8"/>
        <v>99.444999999999993</v>
      </c>
      <c r="AC81" s="60">
        <f t="shared" si="8"/>
        <v>0</v>
      </c>
      <c r="AD81" s="59">
        <f t="shared" si="8"/>
        <v>0</v>
      </c>
      <c r="AE81" s="59">
        <f t="shared" si="8"/>
        <v>0</v>
      </c>
      <c r="AF81" s="59">
        <f t="shared" si="8"/>
        <v>0</v>
      </c>
      <c r="AG81" s="59">
        <f t="shared" si="8"/>
        <v>0</v>
      </c>
      <c r="AH81" s="59">
        <f t="shared" si="8"/>
        <v>0</v>
      </c>
      <c r="AI81" s="59">
        <f t="shared" si="8"/>
        <v>0</v>
      </c>
      <c r="AJ81" s="59">
        <f t="shared" si="8"/>
        <v>0</v>
      </c>
      <c r="AK81" s="59">
        <f t="shared" si="8"/>
        <v>0</v>
      </c>
      <c r="AL81" s="59">
        <f t="shared" si="8"/>
        <v>0</v>
      </c>
      <c r="AM81" s="59">
        <f t="shared" si="8"/>
        <v>0</v>
      </c>
      <c r="AN81" s="59">
        <f t="shared" si="8"/>
        <v>0</v>
      </c>
      <c r="AO81" s="59">
        <f t="shared" si="8"/>
        <v>0</v>
      </c>
      <c r="AP81" s="59">
        <f t="shared" si="8"/>
        <v>0</v>
      </c>
      <c r="AQ81" s="59">
        <f t="shared" si="8"/>
        <v>0</v>
      </c>
      <c r="AR81" s="59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125</v>
      </c>
      <c r="B82" s="34" t="s">
        <v>126</v>
      </c>
      <c r="C82" s="35" t="s">
        <v>76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28.2" hidden="1" customHeight="1" collapsed="1" x14ac:dyDescent="0.2">
      <c r="A83" s="36" t="s">
        <v>127</v>
      </c>
      <c r="B83" s="37" t="s">
        <v>128</v>
      </c>
      <c r="C83" s="38" t="s">
        <v>76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127</v>
      </c>
      <c r="B84" s="32" t="s">
        <v>101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127</v>
      </c>
      <c r="B85" s="32" t="s">
        <v>101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22</v>
      </c>
      <c r="B86" s="25" t="s">
        <v>22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129</v>
      </c>
      <c r="B87" s="37" t="s">
        <v>130</v>
      </c>
      <c r="C87" s="38" t="s">
        <v>76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129</v>
      </c>
      <c r="B88" s="32" t="s">
        <v>101</v>
      </c>
      <c r="C88" s="16" t="s">
        <v>76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129</v>
      </c>
      <c r="B89" s="32" t="s">
        <v>101</v>
      </c>
      <c r="C89" s="16" t="s">
        <v>76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22</v>
      </c>
      <c r="B90" s="25" t="s">
        <v>22</v>
      </c>
      <c r="C90" s="16" t="s">
        <v>76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131</v>
      </c>
      <c r="B91" s="34" t="s">
        <v>132</v>
      </c>
      <c r="C91" s="35" t="s">
        <v>76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6.4749999999999996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customHeight="1" x14ac:dyDescent="0.2">
      <c r="A92" s="36" t="s">
        <v>133</v>
      </c>
      <c r="B92" s="37" t="s">
        <v>134</v>
      </c>
      <c r="C92" s="38" t="s">
        <v>76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6.4749999999999996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34.200000000000003" customHeight="1" outlineLevel="1" x14ac:dyDescent="0.3">
      <c r="A93" s="24" t="s">
        <v>133</v>
      </c>
      <c r="B93" s="32" t="s">
        <v>135</v>
      </c>
      <c r="C93" s="28" t="s">
        <v>136</v>
      </c>
      <c r="D93" s="16">
        <v>0</v>
      </c>
      <c r="E93" s="16"/>
      <c r="F93" s="16"/>
      <c r="G93" s="16"/>
      <c r="H93" s="16"/>
      <c r="I93" s="16"/>
      <c r="J93" s="16">
        <v>1.075</v>
      </c>
      <c r="K93" s="16"/>
      <c r="L93" s="16"/>
      <c r="M93" s="16"/>
      <c r="N93" s="16"/>
      <c r="O93" s="16"/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29"/>
    </row>
    <row r="94" spans="1:45" ht="30.6" customHeight="1" outlineLevel="1" x14ac:dyDescent="0.3">
      <c r="A94" s="24" t="s">
        <v>133</v>
      </c>
      <c r="B94" s="32" t="s">
        <v>137</v>
      </c>
      <c r="C94" s="28" t="s">
        <v>138</v>
      </c>
      <c r="D94" s="16">
        <v>0</v>
      </c>
      <c r="E94" s="16"/>
      <c r="F94" s="16"/>
      <c r="G94" s="16"/>
      <c r="H94" s="16"/>
      <c r="I94" s="16"/>
      <c r="J94" s="16">
        <v>1.1599999999999999</v>
      </c>
      <c r="K94" s="16"/>
      <c r="L94" s="16"/>
      <c r="M94" s="16"/>
      <c r="N94" s="16"/>
      <c r="O94" s="16"/>
      <c r="P94" s="40">
        <v>0</v>
      </c>
      <c r="Q94" s="16"/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16"/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29"/>
    </row>
    <row r="95" spans="1:45" ht="33.6" customHeight="1" outlineLevel="1" x14ac:dyDescent="0.3">
      <c r="A95" s="24" t="s">
        <v>133</v>
      </c>
      <c r="B95" s="32" t="s">
        <v>139</v>
      </c>
      <c r="C95" s="28" t="s">
        <v>140</v>
      </c>
      <c r="D95" s="16">
        <v>0</v>
      </c>
      <c r="E95" s="16"/>
      <c r="F95" s="16"/>
      <c r="G95" s="16"/>
      <c r="H95" s="16"/>
      <c r="I95" s="16"/>
      <c r="J95" s="16">
        <v>2.72</v>
      </c>
      <c r="K95" s="16"/>
      <c r="L95" s="16"/>
      <c r="M95" s="16"/>
      <c r="N95" s="16"/>
      <c r="O95" s="16"/>
      <c r="P95" s="40">
        <v>0</v>
      </c>
      <c r="Q95" s="41"/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16"/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29"/>
    </row>
    <row r="96" spans="1:45" ht="35.4" customHeight="1" outlineLevel="1" x14ac:dyDescent="0.3">
      <c r="A96" s="24" t="s">
        <v>133</v>
      </c>
      <c r="B96" s="32" t="s">
        <v>141</v>
      </c>
      <c r="C96" s="28" t="s">
        <v>142</v>
      </c>
      <c r="D96" s="16">
        <v>0</v>
      </c>
      <c r="E96" s="16"/>
      <c r="F96" s="16"/>
      <c r="G96" s="16"/>
      <c r="H96" s="16"/>
      <c r="I96" s="16"/>
      <c r="J96" s="16">
        <v>0.68</v>
      </c>
      <c r="K96" s="16"/>
      <c r="L96" s="16"/>
      <c r="M96" s="16"/>
      <c r="N96" s="16"/>
      <c r="O96" s="16"/>
      <c r="P96" s="40">
        <v>0</v>
      </c>
      <c r="Q96" s="41"/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16"/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29"/>
    </row>
    <row r="97" spans="1:45" ht="33.6" customHeight="1" outlineLevel="1" x14ac:dyDescent="0.3">
      <c r="A97" s="24" t="s">
        <v>133</v>
      </c>
      <c r="B97" s="42" t="s">
        <v>143</v>
      </c>
      <c r="C97" s="28" t="s">
        <v>144</v>
      </c>
      <c r="D97" s="16">
        <v>0</v>
      </c>
      <c r="E97" s="16"/>
      <c r="F97" s="16"/>
      <c r="G97" s="16"/>
      <c r="H97" s="16"/>
      <c r="I97" s="16"/>
      <c r="J97" s="16">
        <v>0.84</v>
      </c>
      <c r="K97" s="16"/>
      <c r="L97" s="16"/>
      <c r="M97" s="16"/>
      <c r="N97" s="16"/>
      <c r="O97" s="16"/>
      <c r="P97" s="40">
        <v>0</v>
      </c>
      <c r="Q97" s="41"/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16"/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29"/>
    </row>
    <row r="98" spans="1:45" s="31" customFormat="1" ht="27.6" hidden="1" customHeight="1" x14ac:dyDescent="0.2">
      <c r="A98" s="36" t="s">
        <v>145</v>
      </c>
      <c r="B98" s="37" t="s">
        <v>146</v>
      </c>
      <c r="C98" s="38" t="s">
        <v>76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145</v>
      </c>
      <c r="B99" s="32" t="s">
        <v>101</v>
      </c>
      <c r="C99" s="16" t="s">
        <v>76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145</v>
      </c>
      <c r="B100" s="32" t="s">
        <v>101</v>
      </c>
      <c r="C100" s="16" t="s">
        <v>76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22</v>
      </c>
      <c r="B101" s="25" t="s">
        <v>22</v>
      </c>
      <c r="C101" s="16" t="s">
        <v>76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147</v>
      </c>
      <c r="B102" s="34" t="s">
        <v>148</v>
      </c>
      <c r="C102" s="35" t="s">
        <v>76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99.444999999999993</v>
      </c>
      <c r="AC102" s="43">
        <f t="shared" si="15"/>
        <v>0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x14ac:dyDescent="0.2">
      <c r="A103" s="36" t="s">
        <v>149</v>
      </c>
      <c r="B103" s="37" t="s">
        <v>150</v>
      </c>
      <c r="C103" s="38" t="s">
        <v>76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99.444999999999993</v>
      </c>
      <c r="AC103" s="39">
        <f t="shared" si="16"/>
        <v>0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29.4" customHeight="1" outlineLevel="1" x14ac:dyDescent="0.3">
      <c r="A104" s="24" t="s">
        <v>149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99.444999999999993</v>
      </c>
      <c r="AC104" s="16"/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149</v>
      </c>
      <c r="B105" s="4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22</v>
      </c>
      <c r="B106" s="4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collapsed="1" x14ac:dyDescent="0.2">
      <c r="A107" s="36" t="s">
        <v>151</v>
      </c>
      <c r="B107" s="37" t="s">
        <v>152</v>
      </c>
      <c r="C107" s="38" t="s">
        <v>76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151</v>
      </c>
      <c r="B108" s="32" t="s">
        <v>101</v>
      </c>
      <c r="C108" s="16" t="s">
        <v>76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151</v>
      </c>
      <c r="B109" s="32" t="s">
        <v>101</v>
      </c>
      <c r="C109" s="16" t="s">
        <v>76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22</v>
      </c>
      <c r="B110" s="25" t="s">
        <v>22</v>
      </c>
      <c r="C110" s="16" t="s">
        <v>76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idden="1" collapsed="1" x14ac:dyDescent="0.2">
      <c r="A111" s="36" t="s">
        <v>153</v>
      </c>
      <c r="B111" s="37" t="s">
        <v>154</v>
      </c>
      <c r="C111" s="38" t="s">
        <v>76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153</v>
      </c>
      <c r="B112" s="32" t="s">
        <v>101</v>
      </c>
      <c r="C112" s="16" t="s">
        <v>76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153</v>
      </c>
      <c r="B113" s="32" t="s">
        <v>101</v>
      </c>
      <c r="C113" s="16" t="s">
        <v>76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22</v>
      </c>
      <c r="B114" s="25" t="s">
        <v>22</v>
      </c>
      <c r="C114" s="16" t="s">
        <v>76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155</v>
      </c>
      <c r="B115" s="37" t="s">
        <v>156</v>
      </c>
      <c r="C115" s="38" t="s">
        <v>76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155</v>
      </c>
      <c r="B116" s="32" t="s">
        <v>101</v>
      </c>
      <c r="C116" s="16" t="s">
        <v>76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155</v>
      </c>
      <c r="B117" s="32" t="s">
        <v>101</v>
      </c>
      <c r="C117" s="16" t="s">
        <v>76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22</v>
      </c>
      <c r="B118" s="25" t="s">
        <v>22</v>
      </c>
      <c r="C118" s="16" t="s">
        <v>76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collapsed="1" x14ac:dyDescent="0.2">
      <c r="A119" s="36" t="s">
        <v>157</v>
      </c>
      <c r="B119" s="37" t="s">
        <v>158</v>
      </c>
      <c r="C119" s="38" t="s">
        <v>76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6">
        <f t="shared" si="20"/>
        <v>0</v>
      </c>
      <c r="AC119" s="47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157</v>
      </c>
      <c r="B120" s="48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1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157</v>
      </c>
      <c r="B121" s="49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50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157</v>
      </c>
      <c r="B122" s="49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51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159</v>
      </c>
      <c r="B123" s="37" t="s">
        <v>160</v>
      </c>
      <c r="C123" s="38" t="s">
        <v>76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159</v>
      </c>
      <c r="B124" s="32" t="s">
        <v>101</v>
      </c>
      <c r="C124" s="16" t="s">
        <v>76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159</v>
      </c>
      <c r="B125" s="32" t="s">
        <v>101</v>
      </c>
      <c r="C125" s="16" t="s">
        <v>76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22</v>
      </c>
      <c r="B126" s="25" t="s">
        <v>22</v>
      </c>
      <c r="C126" s="16" t="s">
        <v>76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161</v>
      </c>
      <c r="B127" s="37" t="s">
        <v>162</v>
      </c>
      <c r="C127" s="38" t="s">
        <v>76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161</v>
      </c>
      <c r="B128" s="32" t="s">
        <v>101</v>
      </c>
      <c r="C128" s="16" t="s">
        <v>76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161</v>
      </c>
      <c r="B129" s="32" t="s">
        <v>101</v>
      </c>
      <c r="C129" s="16" t="s">
        <v>76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22</v>
      </c>
      <c r="B130" s="25" t="s">
        <v>22</v>
      </c>
      <c r="C130" s="16" t="s">
        <v>76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163</v>
      </c>
      <c r="B131" s="37" t="s">
        <v>164</v>
      </c>
      <c r="C131" s="38" t="s">
        <v>76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163</v>
      </c>
      <c r="B132" s="32" t="s">
        <v>101</v>
      </c>
      <c r="C132" s="16" t="s">
        <v>76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163</v>
      </c>
      <c r="B133" s="32" t="s">
        <v>101</v>
      </c>
      <c r="C133" s="16" t="s">
        <v>76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22</v>
      </c>
      <c r="B134" s="25" t="s">
        <v>22</v>
      </c>
      <c r="C134" s="16" t="s">
        <v>76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165</v>
      </c>
      <c r="B135" s="34" t="s">
        <v>166</v>
      </c>
      <c r="C135" s="35" t="s">
        <v>76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167</v>
      </c>
      <c r="B136" s="37" t="s">
        <v>168</v>
      </c>
      <c r="C136" s="38" t="s">
        <v>76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167</v>
      </c>
      <c r="B137" s="32" t="s">
        <v>101</v>
      </c>
      <c r="C137" s="16" t="s">
        <v>76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167</v>
      </c>
      <c r="B138" s="32" t="s">
        <v>101</v>
      </c>
      <c r="C138" s="16" t="s">
        <v>76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22</v>
      </c>
      <c r="B139" s="25" t="s">
        <v>22</v>
      </c>
      <c r="C139" s="16" t="s">
        <v>76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169</v>
      </c>
      <c r="B140" s="37" t="s">
        <v>170</v>
      </c>
      <c r="C140" s="38" t="s">
        <v>76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169</v>
      </c>
      <c r="B141" s="32" t="s">
        <v>101</v>
      </c>
      <c r="C141" s="16" t="s">
        <v>76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169</v>
      </c>
      <c r="B142" s="32" t="s">
        <v>101</v>
      </c>
      <c r="C142" s="16" t="s">
        <v>76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22</v>
      </c>
      <c r="B143" s="25" t="s">
        <v>22</v>
      </c>
      <c r="C143" s="16" t="s">
        <v>76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7" t="s">
        <v>171</v>
      </c>
      <c r="B144" s="58" t="s">
        <v>172</v>
      </c>
      <c r="C144" s="59" t="s">
        <v>76</v>
      </c>
      <c r="D144" s="59">
        <f>SUM(D145+D149)</f>
        <v>0</v>
      </c>
      <c r="E144" s="59">
        <f t="shared" ref="E144:AS144" si="27">SUM(E145+E149)</f>
        <v>0</v>
      </c>
      <c r="F144" s="59">
        <f t="shared" si="27"/>
        <v>0</v>
      </c>
      <c r="G144" s="59">
        <f t="shared" si="27"/>
        <v>0</v>
      </c>
      <c r="H144" s="59">
        <f t="shared" si="27"/>
        <v>0</v>
      </c>
      <c r="I144" s="59">
        <f t="shared" si="27"/>
        <v>0</v>
      </c>
      <c r="J144" s="59">
        <f t="shared" si="27"/>
        <v>0</v>
      </c>
      <c r="K144" s="59">
        <f t="shared" si="27"/>
        <v>0</v>
      </c>
      <c r="L144" s="59">
        <f t="shared" si="27"/>
        <v>0</v>
      </c>
      <c r="M144" s="59">
        <f t="shared" si="27"/>
        <v>0</v>
      </c>
      <c r="N144" s="59">
        <f t="shared" si="27"/>
        <v>0</v>
      </c>
      <c r="O144" s="59">
        <f t="shared" si="27"/>
        <v>0</v>
      </c>
      <c r="P144" s="59">
        <f t="shared" si="27"/>
        <v>0</v>
      </c>
      <c r="Q144" s="59">
        <f t="shared" si="27"/>
        <v>0</v>
      </c>
      <c r="R144" s="59">
        <f t="shared" si="27"/>
        <v>0</v>
      </c>
      <c r="S144" s="59">
        <f t="shared" si="27"/>
        <v>0</v>
      </c>
      <c r="T144" s="59">
        <f t="shared" si="27"/>
        <v>0</v>
      </c>
      <c r="U144" s="59">
        <f t="shared" si="27"/>
        <v>0</v>
      </c>
      <c r="V144" s="59">
        <f t="shared" si="27"/>
        <v>0</v>
      </c>
      <c r="W144" s="59">
        <f t="shared" si="27"/>
        <v>0</v>
      </c>
      <c r="X144" s="59">
        <f t="shared" si="27"/>
        <v>0</v>
      </c>
      <c r="Y144" s="59">
        <f t="shared" si="27"/>
        <v>0</v>
      </c>
      <c r="Z144" s="59">
        <f t="shared" si="27"/>
        <v>0</v>
      </c>
      <c r="AA144" s="59">
        <f t="shared" si="27"/>
        <v>0</v>
      </c>
      <c r="AB144" s="59">
        <f t="shared" si="27"/>
        <v>0</v>
      </c>
      <c r="AC144" s="59">
        <f t="shared" si="27"/>
        <v>0</v>
      </c>
      <c r="AD144" s="59">
        <f t="shared" si="27"/>
        <v>0</v>
      </c>
      <c r="AE144" s="59">
        <f t="shared" si="27"/>
        <v>0</v>
      </c>
      <c r="AF144" s="59">
        <f t="shared" si="27"/>
        <v>0</v>
      </c>
      <c r="AG144" s="59">
        <f t="shared" si="27"/>
        <v>0</v>
      </c>
      <c r="AH144" s="59">
        <f t="shared" si="27"/>
        <v>0</v>
      </c>
      <c r="AI144" s="59">
        <f t="shared" si="27"/>
        <v>0</v>
      </c>
      <c r="AJ144" s="59">
        <f t="shared" si="27"/>
        <v>0</v>
      </c>
      <c r="AK144" s="59">
        <f t="shared" si="27"/>
        <v>0</v>
      </c>
      <c r="AL144" s="59">
        <f t="shared" si="27"/>
        <v>0</v>
      </c>
      <c r="AM144" s="59">
        <f t="shared" si="27"/>
        <v>0</v>
      </c>
      <c r="AN144" s="59">
        <f t="shared" si="27"/>
        <v>0</v>
      </c>
      <c r="AO144" s="59">
        <f t="shared" si="27"/>
        <v>0</v>
      </c>
      <c r="AP144" s="59">
        <f t="shared" si="27"/>
        <v>0</v>
      </c>
      <c r="AQ144" s="59">
        <f t="shared" si="27"/>
        <v>0</v>
      </c>
      <c r="AR144" s="59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173</v>
      </c>
      <c r="B145" s="25" t="s">
        <v>174</v>
      </c>
      <c r="C145" s="16" t="s">
        <v>76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173</v>
      </c>
      <c r="B146" s="32" t="s">
        <v>101</v>
      </c>
      <c r="C146" s="16" t="s">
        <v>76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173</v>
      </c>
      <c r="B147" s="32" t="s">
        <v>101</v>
      </c>
      <c r="C147" s="16" t="s">
        <v>76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22</v>
      </c>
      <c r="B148" s="52" t="s">
        <v>22</v>
      </c>
      <c r="C148" s="16" t="s">
        <v>76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31.2" hidden="1" outlineLevel="1" x14ac:dyDescent="0.3">
      <c r="A149" s="24" t="s">
        <v>175</v>
      </c>
      <c r="B149" s="25" t="s">
        <v>176</v>
      </c>
      <c r="C149" s="16" t="s">
        <v>76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175</v>
      </c>
      <c r="B150" s="32" t="s">
        <v>101</v>
      </c>
      <c r="C150" s="16" t="s">
        <v>76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175</v>
      </c>
      <c r="B151" s="32" t="s">
        <v>101</v>
      </c>
      <c r="C151" s="16" t="s">
        <v>76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22</v>
      </c>
      <c r="B152" s="52" t="s">
        <v>22</v>
      </c>
      <c r="C152" s="16" t="s">
        <v>76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7" t="s">
        <v>177</v>
      </c>
      <c r="B153" s="58" t="s">
        <v>178</v>
      </c>
      <c r="C153" s="59" t="s">
        <v>76</v>
      </c>
      <c r="D153" s="59">
        <f t="shared" ref="D153:AS153" si="28">SUM(D154:D159)</f>
        <v>0</v>
      </c>
      <c r="E153" s="59">
        <f t="shared" si="28"/>
        <v>0</v>
      </c>
      <c r="F153" s="59">
        <f t="shared" si="28"/>
        <v>0</v>
      </c>
      <c r="G153" s="59">
        <f t="shared" si="28"/>
        <v>0</v>
      </c>
      <c r="H153" s="59">
        <f t="shared" si="28"/>
        <v>0</v>
      </c>
      <c r="I153" s="59">
        <f t="shared" si="28"/>
        <v>0</v>
      </c>
      <c r="J153" s="59">
        <f t="shared" si="28"/>
        <v>0</v>
      </c>
      <c r="K153" s="59">
        <f t="shared" si="28"/>
        <v>0</v>
      </c>
      <c r="L153" s="59">
        <f t="shared" si="28"/>
        <v>0</v>
      </c>
      <c r="M153" s="59">
        <f t="shared" si="28"/>
        <v>0</v>
      </c>
      <c r="N153" s="59">
        <f t="shared" si="28"/>
        <v>0</v>
      </c>
      <c r="O153" s="59">
        <f t="shared" si="28"/>
        <v>0</v>
      </c>
      <c r="P153" s="59">
        <f t="shared" si="28"/>
        <v>0</v>
      </c>
      <c r="Q153" s="59">
        <f t="shared" si="28"/>
        <v>0</v>
      </c>
      <c r="R153" s="59">
        <f t="shared" si="28"/>
        <v>0</v>
      </c>
      <c r="S153" s="59">
        <f t="shared" si="28"/>
        <v>0</v>
      </c>
      <c r="T153" s="59">
        <f t="shared" si="28"/>
        <v>0</v>
      </c>
      <c r="U153" s="59">
        <f t="shared" si="28"/>
        <v>0</v>
      </c>
      <c r="V153" s="59">
        <f t="shared" si="28"/>
        <v>0</v>
      </c>
      <c r="W153" s="59">
        <f t="shared" si="28"/>
        <v>0</v>
      </c>
      <c r="X153" s="59">
        <f t="shared" si="28"/>
        <v>0</v>
      </c>
      <c r="Y153" s="59">
        <f t="shared" si="28"/>
        <v>0</v>
      </c>
      <c r="Z153" s="59">
        <f t="shared" si="28"/>
        <v>0</v>
      </c>
      <c r="AA153" s="59">
        <f t="shared" si="28"/>
        <v>0</v>
      </c>
      <c r="AB153" s="59">
        <f t="shared" si="28"/>
        <v>0</v>
      </c>
      <c r="AC153" s="59">
        <f t="shared" si="28"/>
        <v>0</v>
      </c>
      <c r="AD153" s="59">
        <f t="shared" si="28"/>
        <v>0</v>
      </c>
      <c r="AE153" s="59">
        <f t="shared" si="28"/>
        <v>0</v>
      </c>
      <c r="AF153" s="59">
        <f t="shared" si="28"/>
        <v>0</v>
      </c>
      <c r="AG153" s="59">
        <f t="shared" si="28"/>
        <v>0</v>
      </c>
      <c r="AH153" s="59">
        <f t="shared" si="28"/>
        <v>0</v>
      </c>
      <c r="AI153" s="59">
        <f t="shared" si="28"/>
        <v>0</v>
      </c>
      <c r="AJ153" s="59">
        <f t="shared" si="28"/>
        <v>0</v>
      </c>
      <c r="AK153" s="59">
        <f t="shared" si="28"/>
        <v>0</v>
      </c>
      <c r="AL153" s="59">
        <f t="shared" si="28"/>
        <v>0</v>
      </c>
      <c r="AM153" s="59">
        <f t="shared" si="28"/>
        <v>0</v>
      </c>
      <c r="AN153" s="59">
        <f t="shared" si="28"/>
        <v>0</v>
      </c>
      <c r="AO153" s="59">
        <f t="shared" si="28"/>
        <v>0</v>
      </c>
      <c r="AP153" s="59">
        <f t="shared" si="28"/>
        <v>0</v>
      </c>
      <c r="AQ153" s="59">
        <f t="shared" si="28"/>
        <v>0</v>
      </c>
      <c r="AR153" s="59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177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1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177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1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177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1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177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1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177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1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177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1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57" t="s">
        <v>179</v>
      </c>
      <c r="B160" s="61" t="s">
        <v>180</v>
      </c>
      <c r="C160" s="59" t="s">
        <v>76</v>
      </c>
      <c r="D160" s="59">
        <f>SUM(D161:D163)</f>
        <v>0</v>
      </c>
      <c r="E160" s="59">
        <f t="shared" ref="E160:AS160" si="29">SUM(E161:E163)</f>
        <v>0</v>
      </c>
      <c r="F160" s="59">
        <f t="shared" si="29"/>
        <v>0</v>
      </c>
      <c r="G160" s="59">
        <f t="shared" si="29"/>
        <v>0</v>
      </c>
      <c r="H160" s="59">
        <f t="shared" si="29"/>
        <v>0</v>
      </c>
      <c r="I160" s="59">
        <f t="shared" si="29"/>
        <v>0</v>
      </c>
      <c r="J160" s="59">
        <f t="shared" si="29"/>
        <v>0</v>
      </c>
      <c r="K160" s="59">
        <f t="shared" si="29"/>
        <v>0</v>
      </c>
      <c r="L160" s="59">
        <f t="shared" si="29"/>
        <v>0</v>
      </c>
      <c r="M160" s="59">
        <f t="shared" si="29"/>
        <v>0</v>
      </c>
      <c r="N160" s="59">
        <f t="shared" si="29"/>
        <v>0</v>
      </c>
      <c r="O160" s="59">
        <f t="shared" si="29"/>
        <v>0</v>
      </c>
      <c r="P160" s="59">
        <f t="shared" si="29"/>
        <v>0</v>
      </c>
      <c r="Q160" s="59">
        <f t="shared" si="29"/>
        <v>0</v>
      </c>
      <c r="R160" s="59">
        <f t="shared" si="29"/>
        <v>0</v>
      </c>
      <c r="S160" s="59">
        <f t="shared" si="29"/>
        <v>0</v>
      </c>
      <c r="T160" s="59">
        <f t="shared" si="29"/>
        <v>0</v>
      </c>
      <c r="U160" s="59">
        <f t="shared" si="29"/>
        <v>0</v>
      </c>
      <c r="V160" s="59">
        <f t="shared" si="29"/>
        <v>0</v>
      </c>
      <c r="W160" s="59">
        <f t="shared" si="29"/>
        <v>0</v>
      </c>
      <c r="X160" s="59">
        <f t="shared" si="29"/>
        <v>0</v>
      </c>
      <c r="Y160" s="59">
        <f t="shared" si="29"/>
        <v>0</v>
      </c>
      <c r="Z160" s="59">
        <f t="shared" si="29"/>
        <v>0</v>
      </c>
      <c r="AA160" s="59">
        <f t="shared" si="29"/>
        <v>0</v>
      </c>
      <c r="AB160" s="59">
        <f t="shared" si="29"/>
        <v>0</v>
      </c>
      <c r="AC160" s="59">
        <f t="shared" si="29"/>
        <v>0</v>
      </c>
      <c r="AD160" s="59">
        <f t="shared" si="29"/>
        <v>0</v>
      </c>
      <c r="AE160" s="59">
        <f t="shared" si="29"/>
        <v>0</v>
      </c>
      <c r="AF160" s="59">
        <f t="shared" si="29"/>
        <v>0</v>
      </c>
      <c r="AG160" s="59">
        <f t="shared" si="29"/>
        <v>0</v>
      </c>
      <c r="AH160" s="59">
        <f t="shared" si="29"/>
        <v>0</v>
      </c>
      <c r="AI160" s="59">
        <f t="shared" si="29"/>
        <v>0</v>
      </c>
      <c r="AJ160" s="59">
        <f t="shared" si="29"/>
        <v>0</v>
      </c>
      <c r="AK160" s="59">
        <f t="shared" si="29"/>
        <v>0</v>
      </c>
      <c r="AL160" s="59">
        <f t="shared" si="29"/>
        <v>0</v>
      </c>
      <c r="AM160" s="59">
        <f t="shared" si="29"/>
        <v>0</v>
      </c>
      <c r="AN160" s="59">
        <f t="shared" si="29"/>
        <v>0</v>
      </c>
      <c r="AO160" s="59">
        <f t="shared" si="29"/>
        <v>0</v>
      </c>
      <c r="AP160" s="59">
        <f t="shared" si="29"/>
        <v>0</v>
      </c>
      <c r="AQ160" s="59">
        <f t="shared" si="29"/>
        <v>0</v>
      </c>
      <c r="AR160" s="59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179</v>
      </c>
      <c r="B161" s="32" t="s">
        <v>101</v>
      </c>
      <c r="C161" s="16" t="s">
        <v>76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179</v>
      </c>
      <c r="B162" s="32" t="s">
        <v>101</v>
      </c>
      <c r="C162" s="16" t="s">
        <v>76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22</v>
      </c>
      <c r="B163" s="52" t="s">
        <v>22</v>
      </c>
      <c r="C163" s="16" t="s">
        <v>76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57" t="s">
        <v>181</v>
      </c>
      <c r="B164" s="58" t="s">
        <v>182</v>
      </c>
      <c r="C164" s="59" t="s">
        <v>76</v>
      </c>
      <c r="D164" s="59">
        <f t="shared" ref="D164:AS164" si="30">SUM(D165:D168)</f>
        <v>0</v>
      </c>
      <c r="E164" s="59">
        <f t="shared" si="30"/>
        <v>0</v>
      </c>
      <c r="F164" s="59">
        <f t="shared" si="30"/>
        <v>0</v>
      </c>
      <c r="G164" s="59">
        <f t="shared" si="30"/>
        <v>0</v>
      </c>
      <c r="H164" s="59">
        <f t="shared" si="30"/>
        <v>0</v>
      </c>
      <c r="I164" s="59">
        <f t="shared" si="30"/>
        <v>0</v>
      </c>
      <c r="J164" s="59">
        <f t="shared" si="30"/>
        <v>0</v>
      </c>
      <c r="K164" s="59">
        <f t="shared" si="30"/>
        <v>0</v>
      </c>
      <c r="L164" s="59">
        <f t="shared" si="30"/>
        <v>0</v>
      </c>
      <c r="M164" s="59">
        <f t="shared" si="30"/>
        <v>0</v>
      </c>
      <c r="N164" s="59">
        <f t="shared" si="30"/>
        <v>0</v>
      </c>
      <c r="O164" s="59">
        <f t="shared" si="30"/>
        <v>0</v>
      </c>
      <c r="P164" s="59">
        <f t="shared" si="30"/>
        <v>0</v>
      </c>
      <c r="Q164" s="59">
        <f t="shared" si="30"/>
        <v>0</v>
      </c>
      <c r="R164" s="59">
        <f t="shared" si="30"/>
        <v>0</v>
      </c>
      <c r="S164" s="59">
        <f t="shared" si="30"/>
        <v>0</v>
      </c>
      <c r="T164" s="59">
        <f t="shared" si="30"/>
        <v>0</v>
      </c>
      <c r="U164" s="59">
        <f t="shared" si="30"/>
        <v>0</v>
      </c>
      <c r="V164" s="59">
        <f t="shared" si="30"/>
        <v>0</v>
      </c>
      <c r="W164" s="59">
        <f t="shared" si="30"/>
        <v>0</v>
      </c>
      <c r="X164" s="59">
        <f t="shared" si="30"/>
        <v>0</v>
      </c>
      <c r="Y164" s="59">
        <f t="shared" si="30"/>
        <v>0</v>
      </c>
      <c r="Z164" s="59">
        <f t="shared" si="30"/>
        <v>0</v>
      </c>
      <c r="AA164" s="59">
        <f t="shared" si="30"/>
        <v>0</v>
      </c>
      <c r="AB164" s="62">
        <f t="shared" si="30"/>
        <v>0</v>
      </c>
      <c r="AC164" s="59">
        <f t="shared" si="30"/>
        <v>0</v>
      </c>
      <c r="AD164" s="59">
        <f t="shared" si="30"/>
        <v>0</v>
      </c>
      <c r="AE164" s="59">
        <f t="shared" si="30"/>
        <v>0</v>
      </c>
      <c r="AF164" s="59">
        <f t="shared" si="30"/>
        <v>0</v>
      </c>
      <c r="AG164" s="59">
        <f t="shared" si="30"/>
        <v>0</v>
      </c>
      <c r="AH164" s="60">
        <f t="shared" si="30"/>
        <v>2.9249999999999998</v>
      </c>
      <c r="AI164" s="60">
        <f t="shared" si="30"/>
        <v>0</v>
      </c>
      <c r="AJ164" s="63">
        <f t="shared" si="30"/>
        <v>20.429071666666665</v>
      </c>
      <c r="AK164" s="60">
        <f t="shared" si="30"/>
        <v>0</v>
      </c>
      <c r="AL164" s="59">
        <f t="shared" si="30"/>
        <v>0</v>
      </c>
      <c r="AM164" s="59">
        <f t="shared" si="30"/>
        <v>0</v>
      </c>
      <c r="AN164" s="59">
        <f t="shared" si="30"/>
        <v>0</v>
      </c>
      <c r="AO164" s="59">
        <f t="shared" si="30"/>
        <v>0</v>
      </c>
      <c r="AP164" s="59">
        <f t="shared" si="30"/>
        <v>0</v>
      </c>
      <c r="AQ164" s="59">
        <f t="shared" si="30"/>
        <v>0</v>
      </c>
      <c r="AR164" s="59">
        <f t="shared" si="30"/>
        <v>0</v>
      </c>
      <c r="AS164" s="30">
        <f t="shared" si="30"/>
        <v>0</v>
      </c>
    </row>
    <row r="165" spans="1:45" ht="31.2" customHeight="1" outlineLevel="1" x14ac:dyDescent="0.3">
      <c r="A165" s="24" t="s">
        <v>181</v>
      </c>
      <c r="B165" s="32" t="str">
        <f>'[1]Прил 1_2022г'!B169</f>
        <v>Автоподъемник Чайка-Socage T318 на базе ГАЗ-С42-А43 Sadko Next</v>
      </c>
      <c r="C165" s="28" t="str">
        <f>'[1]Прил 1_2022г'!C169</f>
        <v>М/УСК/73/П16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53">
        <v>0</v>
      </c>
      <c r="AI165" s="41"/>
      <c r="AJ165" s="54">
        <f>14.350886/1.2</f>
        <v>11.959071666666667</v>
      </c>
      <c r="AK165" s="41"/>
      <c r="AL165" s="16">
        <v>0</v>
      </c>
      <c r="AM165" s="16"/>
      <c r="AN165" s="16"/>
      <c r="AO165" s="16"/>
      <c r="AP165" s="29"/>
      <c r="AQ165" s="29"/>
      <c r="AR165" s="16">
        <v>0</v>
      </c>
      <c r="AS165" s="29"/>
    </row>
    <row r="166" spans="1:45" outlineLevel="1" x14ac:dyDescent="0.3">
      <c r="A166" s="24" t="s">
        <v>181</v>
      </c>
      <c r="B166" s="44" t="s">
        <v>183</v>
      </c>
      <c r="C166" s="28" t="s">
        <v>184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53">
        <v>0</v>
      </c>
      <c r="AI166" s="41"/>
      <c r="AJ166" s="54">
        <f>8.4/1.2</f>
        <v>7.0000000000000009</v>
      </c>
      <c r="AK166" s="41"/>
      <c r="AL166" s="16">
        <v>0</v>
      </c>
      <c r="AM166" s="16"/>
      <c r="AN166" s="16"/>
      <c r="AO166" s="16"/>
      <c r="AP166" s="29"/>
      <c r="AQ166" s="29"/>
      <c r="AR166" s="16">
        <v>0</v>
      </c>
      <c r="AS166" s="29"/>
    </row>
    <row r="167" spans="1:45" outlineLevel="1" x14ac:dyDescent="0.3">
      <c r="A167" s="24" t="s">
        <v>181</v>
      </c>
      <c r="B167" s="44" t="s">
        <v>185</v>
      </c>
      <c r="C167" s="28" t="s">
        <v>186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53">
        <v>0</v>
      </c>
      <c r="AI167" s="41"/>
      <c r="AJ167" s="54">
        <f>1.764/1.2</f>
        <v>1.47</v>
      </c>
      <c r="AK167" s="41"/>
      <c r="AL167" s="16">
        <v>0</v>
      </c>
      <c r="AM167" s="16"/>
      <c r="AN167" s="16"/>
      <c r="AO167" s="16"/>
      <c r="AP167" s="29"/>
      <c r="AQ167" s="29"/>
      <c r="AR167" s="16">
        <v>0</v>
      </c>
      <c r="AS167" s="29"/>
    </row>
    <row r="168" spans="1:45" ht="30" customHeight="1" outlineLevel="1" x14ac:dyDescent="0.3">
      <c r="A168" s="24" t="s">
        <v>181</v>
      </c>
      <c r="B168" s="32" t="str">
        <f>'[1]Прил 1_2022г'!B170</f>
        <v>Сервер с операционной системой</v>
      </c>
      <c r="C168" s="28" t="str">
        <f>'[1]Прил 1_2022г'!C170</f>
        <v>М/УСК/73/П19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26">
        <f>3.51/1.2</f>
        <v>2.9249999999999998</v>
      </c>
      <c r="AI168" s="16"/>
      <c r="AJ168" s="53">
        <v>0</v>
      </c>
      <c r="AK168" s="16"/>
      <c r="AL168" s="16">
        <v>0</v>
      </c>
      <c r="AM168" s="16"/>
      <c r="AN168" s="16"/>
      <c r="AO168" s="16"/>
      <c r="AP168" s="29"/>
      <c r="AQ168" s="29"/>
      <c r="AR168" s="16">
        <v>0</v>
      </c>
      <c r="AS168" s="29"/>
    </row>
    <row r="170" spans="1:45" s="55" customFormat="1" x14ac:dyDescent="0.3">
      <c r="M170" s="56"/>
      <c r="N170" s="56"/>
      <c r="O170" s="56"/>
      <c r="P170" s="56"/>
      <c r="Q170" s="56"/>
      <c r="R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</row>
    <row r="171" spans="1:45" s="55" customFormat="1" hidden="1" x14ac:dyDescent="0.3">
      <c r="B171" s="55" t="s">
        <v>187</v>
      </c>
      <c r="M171" s="56"/>
      <c r="N171" s="56"/>
      <c r="O171" s="56"/>
      <c r="P171" s="56"/>
      <c r="Q171" s="56"/>
      <c r="R171" s="56"/>
      <c r="T171" s="56"/>
      <c r="U171" s="56"/>
      <c r="V171" s="56" t="s">
        <v>188</v>
      </c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</row>
    <row r="172" spans="1:45" s="55" customFormat="1" hidden="1" x14ac:dyDescent="0.3">
      <c r="M172" s="56"/>
      <c r="N172" s="56"/>
      <c r="O172" s="56"/>
      <c r="P172" s="56"/>
      <c r="Q172" s="56"/>
      <c r="R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</row>
    <row r="173" spans="1:45" s="55" customFormat="1" hidden="1" x14ac:dyDescent="0.3">
      <c r="B173" s="55" t="s">
        <v>189</v>
      </c>
      <c r="M173" s="56"/>
      <c r="N173" s="56"/>
      <c r="O173" s="56"/>
      <c r="P173" s="56"/>
      <c r="Q173" s="56"/>
      <c r="R173" s="56"/>
      <c r="T173" s="56"/>
      <c r="U173" s="56"/>
      <c r="V173" s="56" t="s">
        <v>190</v>
      </c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</row>
    <row r="174" spans="1:45" s="55" customFormat="1" hidden="1" x14ac:dyDescent="0.3">
      <c r="M174" s="56"/>
      <c r="N174" s="56"/>
      <c r="O174" s="56"/>
      <c r="P174" s="56"/>
      <c r="Q174" s="56"/>
      <c r="R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</row>
    <row r="175" spans="1:45" s="55" customFormat="1" hidden="1" x14ac:dyDescent="0.3">
      <c r="B175" s="55" t="str">
        <f>'[1]Прил 1_2022г'!B177</f>
        <v>Начальник  УТЭ</v>
      </c>
      <c r="M175" s="56"/>
      <c r="N175" s="56"/>
      <c r="O175" s="56"/>
      <c r="P175" s="56"/>
      <c r="Q175" s="56"/>
      <c r="R175" s="56"/>
      <c r="T175" s="56"/>
      <c r="U175" s="56"/>
      <c r="V175" s="56" t="s">
        <v>191</v>
      </c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2024-05-29T05:08:48Z</dcterms:created>
  <dcterms:modified xsi:type="dcterms:W3CDTF">2024-10-01T03:57:39Z</dcterms:modified>
</cp:coreProperties>
</file>